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" l="1"/>
  <c r="J72" i="1"/>
  <c r="J71" i="1"/>
  <c r="J70" i="1"/>
  <c r="J69" i="1"/>
  <c r="J68" i="1"/>
  <c r="J51" i="1"/>
  <c r="J43" i="1"/>
  <c r="J37" i="1"/>
  <c r="J36" i="1"/>
  <c r="J34" i="1"/>
  <c r="I84" i="1"/>
  <c r="G84" i="1"/>
  <c r="E84" i="1"/>
  <c r="I83" i="1"/>
  <c r="G83" i="1"/>
  <c r="E83" i="1"/>
  <c r="I82" i="1"/>
  <c r="G82" i="1"/>
  <c r="E82" i="1"/>
  <c r="I81" i="1"/>
  <c r="G81" i="1"/>
  <c r="E81" i="1"/>
  <c r="G80" i="1"/>
  <c r="E80" i="1"/>
  <c r="I79" i="1"/>
  <c r="G79" i="1"/>
  <c r="E79" i="1"/>
  <c r="G78" i="1"/>
  <c r="E78" i="1"/>
  <c r="G77" i="1"/>
  <c r="E77" i="1"/>
  <c r="I76" i="1"/>
  <c r="G76" i="1"/>
  <c r="E76" i="1"/>
  <c r="I75" i="1"/>
  <c r="G75" i="1"/>
  <c r="E75" i="1"/>
  <c r="G74" i="1"/>
  <c r="E74" i="1"/>
  <c r="I73" i="1"/>
  <c r="G73" i="1"/>
  <c r="E73" i="1"/>
  <c r="G72" i="1"/>
  <c r="E72" i="1"/>
  <c r="K72" i="1" s="1"/>
  <c r="I71" i="1"/>
  <c r="G71" i="1"/>
  <c r="E71" i="1"/>
  <c r="I70" i="1"/>
  <c r="G70" i="1"/>
  <c r="E70" i="1"/>
  <c r="I69" i="1"/>
  <c r="G69" i="1"/>
  <c r="E69" i="1"/>
  <c r="G68" i="1"/>
  <c r="E68" i="1"/>
  <c r="G67" i="1"/>
  <c r="E67" i="1"/>
  <c r="I66" i="1"/>
  <c r="G66" i="1"/>
  <c r="E66" i="1"/>
  <c r="I65" i="1"/>
  <c r="G65" i="1"/>
  <c r="E65" i="1"/>
  <c r="G64" i="1"/>
  <c r="E64" i="1"/>
  <c r="G63" i="1"/>
  <c r="E63" i="1"/>
  <c r="I62" i="1"/>
  <c r="G62" i="1"/>
  <c r="E62" i="1"/>
  <c r="I61" i="1"/>
  <c r="G61" i="1"/>
  <c r="E61" i="1"/>
  <c r="I60" i="1"/>
  <c r="G60" i="1"/>
  <c r="E60" i="1"/>
  <c r="G59" i="1"/>
  <c r="E59" i="1"/>
  <c r="I58" i="1"/>
  <c r="G58" i="1"/>
  <c r="E58" i="1"/>
  <c r="I57" i="1"/>
  <c r="G57" i="1"/>
  <c r="E57" i="1"/>
  <c r="G56" i="1"/>
  <c r="E56" i="1"/>
  <c r="K56" i="1" s="1"/>
  <c r="I55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I33" i="1"/>
  <c r="G33" i="1"/>
  <c r="E33" i="1"/>
  <c r="I32" i="1"/>
  <c r="G32" i="1"/>
  <c r="E32" i="1"/>
  <c r="G31" i="1"/>
  <c r="E31" i="1"/>
  <c r="G30" i="1"/>
  <c r="E30" i="1"/>
  <c r="I29" i="1"/>
  <c r="G29" i="1"/>
  <c r="E29" i="1"/>
  <c r="G28" i="1"/>
  <c r="E28" i="1"/>
  <c r="I27" i="1"/>
  <c r="G27" i="1"/>
  <c r="E27" i="1"/>
  <c r="I26" i="1"/>
  <c r="G26" i="1"/>
  <c r="E26" i="1"/>
  <c r="I25" i="1"/>
  <c r="G25" i="1"/>
  <c r="E25" i="1"/>
  <c r="G24" i="1"/>
  <c r="E24" i="1"/>
  <c r="I23" i="1"/>
  <c r="G23" i="1"/>
  <c r="E23" i="1"/>
  <c r="I22" i="1"/>
  <c r="G22" i="1"/>
  <c r="E22" i="1"/>
  <c r="G21" i="1"/>
  <c r="E21" i="1"/>
  <c r="K21" i="1" s="1"/>
  <c r="I20" i="1"/>
  <c r="G20" i="1"/>
  <c r="E20" i="1"/>
  <c r="G19" i="1"/>
  <c r="E19" i="1"/>
  <c r="I18" i="1"/>
  <c r="G18" i="1"/>
  <c r="E18" i="1"/>
  <c r="E17" i="1"/>
  <c r="K17" i="1" s="1"/>
  <c r="I16" i="1"/>
  <c r="G16" i="1"/>
  <c r="E16" i="1"/>
  <c r="I15" i="1"/>
  <c r="G15" i="1"/>
  <c r="E15" i="1"/>
  <c r="I14" i="1"/>
  <c r="G14" i="1"/>
  <c r="E14" i="1"/>
  <c r="G13" i="1"/>
  <c r="E13" i="1"/>
  <c r="I12" i="1"/>
  <c r="G12" i="1"/>
  <c r="E12" i="1"/>
  <c r="I11" i="1"/>
  <c r="G11" i="1"/>
  <c r="E11" i="1"/>
  <c r="G10" i="1"/>
  <c r="E10" i="1"/>
  <c r="G9" i="1"/>
  <c r="E9" i="1"/>
  <c r="I8" i="1"/>
  <c r="G8" i="1"/>
  <c r="E8" i="1"/>
  <c r="G7" i="1"/>
  <c r="E7" i="1"/>
  <c r="I6" i="1"/>
  <c r="G6" i="1"/>
  <c r="E6" i="1"/>
  <c r="G5" i="1"/>
  <c r="E5" i="1"/>
  <c r="G4" i="1"/>
  <c r="E4" i="1"/>
  <c r="E3" i="1"/>
  <c r="K9" i="1" l="1"/>
  <c r="K80" i="1"/>
  <c r="K7" i="1"/>
  <c r="K13" i="1"/>
  <c r="K59" i="1"/>
  <c r="K84" i="1"/>
  <c r="K11" i="1"/>
  <c r="K16" i="1"/>
  <c r="K8" i="1"/>
  <c r="K15" i="1"/>
  <c r="K66" i="1"/>
  <c r="K76" i="1"/>
  <c r="K4" i="1"/>
  <c r="K10" i="1"/>
  <c r="K14" i="1"/>
  <c r="K19" i="1"/>
  <c r="K31" i="1"/>
  <c r="K57" i="1"/>
  <c r="K62" i="1"/>
  <c r="K68" i="1"/>
  <c r="K70" i="1"/>
  <c r="K81" i="1"/>
  <c r="K82" i="1"/>
  <c r="K83" i="1"/>
  <c r="K3" i="1"/>
  <c r="K12" i="1"/>
  <c r="K20" i="1"/>
  <c r="K22" i="1"/>
  <c r="K26" i="1"/>
  <c r="K27" i="1"/>
  <c r="K60" i="1"/>
  <c r="K67" i="1"/>
  <c r="K73" i="1"/>
  <c r="K74" i="1"/>
  <c r="K71" i="1"/>
  <c r="K79" i="1"/>
  <c r="K5" i="1"/>
  <c r="K6" i="1"/>
  <c r="K28" i="1"/>
  <c r="K32" i="1"/>
  <c r="K58" i="1"/>
  <c r="K61" i="1"/>
  <c r="K69" i="1"/>
  <c r="K75" i="1"/>
  <c r="K55" i="1"/>
  <c r="K24" i="1"/>
  <c r="K29" i="1"/>
  <c r="K30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63" i="1"/>
  <c r="K64" i="1"/>
  <c r="K77" i="1"/>
  <c r="K78" i="1"/>
  <c r="K18" i="1"/>
  <c r="K25" i="1"/>
  <c r="K65" i="1"/>
  <c r="K23" i="1" l="1"/>
</calcChain>
</file>

<file path=xl/sharedStrings.xml><?xml version="1.0" encoding="utf-8"?>
<sst xmlns="http://schemas.openxmlformats.org/spreadsheetml/2006/main" count="94" uniqueCount="94">
  <si>
    <t>Sl.</t>
  </si>
  <si>
    <t>Name of Employee</t>
  </si>
  <si>
    <t>B.P</t>
  </si>
  <si>
    <t>DA Arrear</t>
  </si>
  <si>
    <t>D.A</t>
  </si>
  <si>
    <t>P.P</t>
  </si>
  <si>
    <t>T.A</t>
  </si>
  <si>
    <t>Bonus</t>
  </si>
  <si>
    <t>HRA</t>
  </si>
  <si>
    <t>Other</t>
  </si>
  <si>
    <t>G. Total</t>
  </si>
  <si>
    <t>Dr. Subhra Chakraborty</t>
  </si>
  <si>
    <t>Sh. Sandeep Datta</t>
  </si>
  <si>
    <t>Sh. Rajinder Raina</t>
  </si>
  <si>
    <t>Sh. Rakesh Mohan</t>
  </si>
  <si>
    <t>Sh. Kamal Kumar</t>
  </si>
  <si>
    <t>Sh. Ramesh Singh Chaudhary</t>
  </si>
  <si>
    <t>Dr. Debasis Chattopadhyay</t>
  </si>
  <si>
    <t>Dr. Alok K. Sinha</t>
  </si>
  <si>
    <t>Dr. Sabhyata Bhatia</t>
  </si>
  <si>
    <t>Sh. Prem Singh Negi</t>
  </si>
  <si>
    <t>Sh. Arun Kumar</t>
  </si>
  <si>
    <t>Sh. Shankar Acharya</t>
  </si>
  <si>
    <t>Sh. C. Ravi Shankar</t>
  </si>
  <si>
    <t>Sh. P. K. Mishra</t>
  </si>
  <si>
    <t>Dr. Vinod Kr. Sharma</t>
  </si>
  <si>
    <t>Sh. Sudhir Patwal</t>
  </si>
  <si>
    <t>Ms. Vineeta Sharma</t>
  </si>
  <si>
    <t>Ms. Rajani Aswal</t>
  </si>
  <si>
    <t>Sh. Gulsher Ali</t>
  </si>
  <si>
    <t>Ms. Sonali</t>
  </si>
  <si>
    <t>Sh. Tapas Shit</t>
  </si>
  <si>
    <t>Sh. Mitesh Bhardwaj</t>
  </si>
  <si>
    <t>Sh. Achint Gupta</t>
  </si>
  <si>
    <t>Sh. Devender S. Bhandari</t>
  </si>
  <si>
    <t>Sh. Om Prakash Sah</t>
  </si>
  <si>
    <t>Sh. Hari Singh Negi</t>
  </si>
  <si>
    <t>Sh. Vipin Goyal</t>
  </si>
  <si>
    <t>Sh. Kuldeep Singh</t>
  </si>
  <si>
    <t>Sh. Bhrigunath Manjhi</t>
  </si>
  <si>
    <t>Sh. M. S. Rawat</t>
  </si>
  <si>
    <t>Dr. Manoj Majee</t>
  </si>
  <si>
    <t>Dr. Gitanjali Yadav</t>
  </si>
  <si>
    <t>Dr. Ashverya Laxami</t>
  </si>
  <si>
    <t>Dr. Naveen C. Bisht</t>
  </si>
  <si>
    <t>Dr. Jagadis Gupta Kapuganti</t>
  </si>
  <si>
    <t>Dr. Gopal Jee Jha</t>
  </si>
  <si>
    <t>Dr. Senthil Muthappa</t>
  </si>
  <si>
    <t>Dr. Jitender Giri</t>
  </si>
  <si>
    <t>Dr. Saloni Mathur</t>
  </si>
  <si>
    <t>Dr. Swarup K. Parida</t>
  </si>
  <si>
    <t>Dr. Pinki Agarwal</t>
  </si>
  <si>
    <t>Dr. Aashish Ranjan</t>
  </si>
  <si>
    <t>Dr. Vineet Gaur</t>
  </si>
  <si>
    <t>Dr. Senjuti Sinharoy</t>
  </si>
  <si>
    <t xml:space="preserve">Dr. Amar Pal Singh </t>
  </si>
  <si>
    <t>Dr. Shailesh Kumar</t>
  </si>
  <si>
    <t>Dr. Ashutosh Pandey</t>
  </si>
  <si>
    <t>Dr. S. Prabhakaran</t>
  </si>
  <si>
    <t>Dr. Pawan Kumar Jewaria</t>
  </si>
  <si>
    <t>Dr. Hasthi Ram</t>
  </si>
  <si>
    <t>Dr. Mukesh Kr. Meena</t>
  </si>
  <si>
    <t>Ms. Umamaheswari R.</t>
  </si>
  <si>
    <t>Sh. Sunil K. Avasthi</t>
  </si>
  <si>
    <t>Dr. Santosh K. Gupta</t>
  </si>
  <si>
    <t>Dr. Bhavnesh Kumar</t>
  </si>
  <si>
    <t xml:space="preserve">Sh. Ravi Kant Singh </t>
  </si>
  <si>
    <t>Sh. Shobharam Valmeeki</t>
  </si>
  <si>
    <t>Sh. Jagdeep Singh</t>
  </si>
  <si>
    <t>Sh. Naga Vara Prasad G</t>
  </si>
  <si>
    <t>Sh. Neeraj Nim</t>
  </si>
  <si>
    <t>Sh. Naveen Kr. Sudda</t>
  </si>
  <si>
    <t>Sh. Ashok Kumar</t>
  </si>
  <si>
    <t>Sh. Rajendra</t>
  </si>
  <si>
    <t>Sh. Dinesh Mehta</t>
  </si>
  <si>
    <t>Sh. Ratneshwar Thakur</t>
  </si>
  <si>
    <t>Sh. Subhasish Mondal</t>
  </si>
  <si>
    <t>Sh. Shailendra Kharwal</t>
  </si>
  <si>
    <t>Sh. Anand Dangi</t>
  </si>
  <si>
    <t>Sh. Achal Prasad</t>
  </si>
  <si>
    <t xml:space="preserve">Sh. Mohit </t>
  </si>
  <si>
    <t>Sh. Brihaspati N. Shukla</t>
  </si>
  <si>
    <t>Ms. Neeta Maurya</t>
  </si>
  <si>
    <t>Sh. Sagar Ambawata</t>
  </si>
  <si>
    <t xml:space="preserve">Sh. Mahender Singh </t>
  </si>
  <si>
    <t>NATIONAL INSTITUTE OF PLANT GENOME RESEARCH, NEW DELHI (MARCH-2024 paid in APRIL-2024)</t>
  </si>
  <si>
    <t>Sh. Manohar Lal Gour</t>
  </si>
  <si>
    <t>Dr. Jyothilakshmi Vadassery</t>
  </si>
  <si>
    <t>Dr. Shiv Kumar Meena</t>
  </si>
  <si>
    <t>Dr. Vikash Kumar Yadav</t>
  </si>
  <si>
    <t>Dr. Divya Mishra</t>
  </si>
  <si>
    <t>Sh. Anand Singh Rana</t>
  </si>
  <si>
    <t>Sh. Himanshu Sharma</t>
  </si>
  <si>
    <t>Sh. Prakash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</si>
</sst>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55" zoomScale="130" zoomScaleNormal="130" workbookViewId="0">
      <selection activeCell="L3" sqref="L3"/>
    </sheetView>
  </sheetViews>
  <sheetFormatPr defaultRowHeight="15" x14ac:dyDescent="0.25"/>
  <cols>
    <col min="1" max="1" width="3.140625" bestFit="1" customWidth="1"/>
    <col min="2" max="2" width="17.28515625" customWidth="1"/>
    <col min="3" max="3" width="6.85546875" customWidth="1"/>
    <col min="4" max="4" width="5.140625" customWidth="1"/>
    <col min="5" max="5" width="6.7109375" customWidth="1"/>
    <col min="6" max="6" width="5.5703125" customWidth="1"/>
    <col min="7" max="7" width="7.28515625" customWidth="1"/>
    <col min="8" max="8" width="4.85546875" customWidth="1"/>
    <col min="9" max="9" width="7.28515625" customWidth="1"/>
    <col min="10" max="10" width="7.140625" customWidth="1"/>
    <col min="11" max="11" width="9.140625" customWidth="1"/>
  </cols>
  <sheetData>
    <row r="1" spans="1:11" x14ac:dyDescent="0.25">
      <c r="A1" s="15" t="s">
        <v>85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5" t="s">
        <v>7</v>
      </c>
      <c r="I2" s="3" t="s">
        <v>8</v>
      </c>
      <c r="J2" s="3" t="s">
        <v>9</v>
      </c>
      <c r="K2" s="3" t="s">
        <v>10</v>
      </c>
    </row>
    <row r="3" spans="1:11" x14ac:dyDescent="0.25">
      <c r="A3" s="6">
        <v>1</v>
      </c>
      <c r="B3" s="7" t="s">
        <v>11</v>
      </c>
      <c r="C3" s="8">
        <v>224100</v>
      </c>
      <c r="D3" s="8">
        <v>0</v>
      </c>
      <c r="E3" s="8">
        <f>ROUND(C3*46%,0)</f>
        <v>103086</v>
      </c>
      <c r="F3" s="8">
        <v>0</v>
      </c>
      <c r="G3" s="8">
        <v>0</v>
      </c>
      <c r="H3" s="8">
        <v>0</v>
      </c>
      <c r="I3" s="8">
        <v>0</v>
      </c>
      <c r="J3" s="8">
        <v>15000</v>
      </c>
      <c r="K3" s="9">
        <f t="shared" ref="K3:K44" si="0">SUM(C3:J3)</f>
        <v>342186</v>
      </c>
    </row>
    <row r="4" spans="1:11" x14ac:dyDescent="0.25">
      <c r="A4" s="6">
        <v>2</v>
      </c>
      <c r="B4" s="7" t="s">
        <v>12</v>
      </c>
      <c r="C4" s="8">
        <v>147000</v>
      </c>
      <c r="D4" s="8">
        <v>0</v>
      </c>
      <c r="E4" s="8">
        <f t="shared" ref="E4:E30" si="1">ROUND(C4*46%,0)</f>
        <v>67620</v>
      </c>
      <c r="F4" s="8">
        <v>0</v>
      </c>
      <c r="G4" s="8">
        <f>ROUND(7200*46%+7200,0)</f>
        <v>10512</v>
      </c>
      <c r="H4" s="8">
        <v>0</v>
      </c>
      <c r="I4" s="8">
        <v>0</v>
      </c>
      <c r="J4" s="8">
        <v>0</v>
      </c>
      <c r="K4" s="9">
        <f t="shared" si="0"/>
        <v>225132</v>
      </c>
    </row>
    <row r="5" spans="1:11" x14ac:dyDescent="0.25">
      <c r="A5" s="6">
        <v>3</v>
      </c>
      <c r="B5" s="7" t="s">
        <v>13</v>
      </c>
      <c r="C5" s="8">
        <v>91400</v>
      </c>
      <c r="D5" s="8">
        <v>0</v>
      </c>
      <c r="E5" s="8">
        <f t="shared" si="1"/>
        <v>42044</v>
      </c>
      <c r="F5" s="8">
        <v>0</v>
      </c>
      <c r="G5" s="8">
        <f t="shared" ref="G5:G19" si="2">ROUND(7200*46%+7200,0)</f>
        <v>10512</v>
      </c>
      <c r="H5" s="8">
        <v>0</v>
      </c>
      <c r="I5" s="8">
        <v>0</v>
      </c>
      <c r="J5" s="8">
        <v>0</v>
      </c>
      <c r="K5" s="9">
        <f t="shared" si="0"/>
        <v>143956</v>
      </c>
    </row>
    <row r="6" spans="1:11" x14ac:dyDescent="0.25">
      <c r="A6" s="6">
        <v>4</v>
      </c>
      <c r="B6" s="7" t="s">
        <v>14</v>
      </c>
      <c r="C6" s="8">
        <v>31955</v>
      </c>
      <c r="D6" s="8">
        <v>0</v>
      </c>
      <c r="E6" s="8">
        <f t="shared" si="1"/>
        <v>14699</v>
      </c>
      <c r="F6" s="8">
        <v>0</v>
      </c>
      <c r="G6" s="8">
        <f>ROUND(3019*46%+3019,0)</f>
        <v>4408</v>
      </c>
      <c r="H6" s="8">
        <v>0</v>
      </c>
      <c r="I6" s="8">
        <f>ROUND(C6*27%,0)</f>
        <v>8628</v>
      </c>
      <c r="J6" s="8">
        <v>0</v>
      </c>
      <c r="K6" s="9">
        <f t="shared" si="0"/>
        <v>59690</v>
      </c>
    </row>
    <row r="7" spans="1:11" x14ac:dyDescent="0.25">
      <c r="A7" s="6">
        <v>5</v>
      </c>
      <c r="B7" s="7" t="s">
        <v>15</v>
      </c>
      <c r="C7" s="8">
        <v>76500</v>
      </c>
      <c r="D7" s="8">
        <v>0</v>
      </c>
      <c r="E7" s="8">
        <f t="shared" si="1"/>
        <v>35190</v>
      </c>
      <c r="F7" s="8">
        <v>0</v>
      </c>
      <c r="G7" s="8">
        <f>ROUND(3600*46%+3600,0)</f>
        <v>5256</v>
      </c>
      <c r="H7" s="8">
        <v>0</v>
      </c>
      <c r="I7" s="8">
        <v>0</v>
      </c>
      <c r="J7" s="8">
        <v>0</v>
      </c>
      <c r="K7" s="9">
        <f t="shared" si="0"/>
        <v>116946</v>
      </c>
    </row>
    <row r="8" spans="1:11" x14ac:dyDescent="0.25">
      <c r="A8" s="6">
        <v>6</v>
      </c>
      <c r="B8" s="7" t="s">
        <v>16</v>
      </c>
      <c r="C8" s="8">
        <v>46800</v>
      </c>
      <c r="D8" s="8">
        <v>0</v>
      </c>
      <c r="E8" s="8">
        <f t="shared" si="1"/>
        <v>21528</v>
      </c>
      <c r="F8" s="8">
        <v>0</v>
      </c>
      <c r="G8" s="8">
        <f>ROUND(3600*46%+3600,0)</f>
        <v>5256</v>
      </c>
      <c r="H8" s="8">
        <v>0</v>
      </c>
      <c r="I8" s="8">
        <f>ROUND(C8*27%,0)</f>
        <v>12636</v>
      </c>
      <c r="J8" s="8">
        <v>0</v>
      </c>
      <c r="K8" s="9">
        <f t="shared" si="0"/>
        <v>86220</v>
      </c>
    </row>
    <row r="9" spans="1:11" x14ac:dyDescent="0.25">
      <c r="A9" s="6">
        <v>7</v>
      </c>
      <c r="B9" s="7" t="s">
        <v>17</v>
      </c>
      <c r="C9" s="8">
        <v>199600</v>
      </c>
      <c r="D9" s="8">
        <v>0</v>
      </c>
      <c r="E9" s="8">
        <f t="shared" si="1"/>
        <v>91816</v>
      </c>
      <c r="F9" s="8">
        <v>0</v>
      </c>
      <c r="G9" s="8">
        <f t="shared" si="2"/>
        <v>10512</v>
      </c>
      <c r="H9" s="8">
        <v>0</v>
      </c>
      <c r="I9" s="8">
        <v>0</v>
      </c>
      <c r="J9" s="8">
        <v>15000</v>
      </c>
      <c r="K9" s="9">
        <f t="shared" si="0"/>
        <v>316928</v>
      </c>
    </row>
    <row r="10" spans="1:11" x14ac:dyDescent="0.25">
      <c r="A10" s="6">
        <v>8</v>
      </c>
      <c r="B10" s="7" t="s">
        <v>18</v>
      </c>
      <c r="C10" s="8">
        <v>182700</v>
      </c>
      <c r="D10" s="8">
        <v>0</v>
      </c>
      <c r="E10" s="8">
        <f t="shared" si="1"/>
        <v>84042</v>
      </c>
      <c r="F10" s="8">
        <v>0</v>
      </c>
      <c r="G10" s="8">
        <f t="shared" si="2"/>
        <v>10512</v>
      </c>
      <c r="H10" s="8">
        <v>0</v>
      </c>
      <c r="I10" s="8">
        <v>0</v>
      </c>
      <c r="J10" s="8">
        <v>15000</v>
      </c>
      <c r="K10" s="9">
        <f t="shared" si="0"/>
        <v>292254</v>
      </c>
    </row>
    <row r="11" spans="1:11" x14ac:dyDescent="0.25">
      <c r="A11" s="6">
        <v>9</v>
      </c>
      <c r="B11" s="7" t="s">
        <v>19</v>
      </c>
      <c r="C11" s="8">
        <v>182700</v>
      </c>
      <c r="D11" s="8">
        <v>0</v>
      </c>
      <c r="E11" s="8">
        <f t="shared" si="1"/>
        <v>84042</v>
      </c>
      <c r="F11" s="8">
        <v>0</v>
      </c>
      <c r="G11" s="8">
        <f t="shared" si="2"/>
        <v>10512</v>
      </c>
      <c r="H11" s="8">
        <v>0</v>
      </c>
      <c r="I11" s="8">
        <f>ROUND(C11*27%,0)</f>
        <v>49329</v>
      </c>
      <c r="J11" s="8">
        <v>15000</v>
      </c>
      <c r="K11" s="9">
        <f t="shared" si="0"/>
        <v>341583</v>
      </c>
    </row>
    <row r="12" spans="1:11" x14ac:dyDescent="0.25">
      <c r="A12" s="6">
        <v>10</v>
      </c>
      <c r="B12" s="7" t="s">
        <v>20</v>
      </c>
      <c r="C12" s="8">
        <v>107500</v>
      </c>
      <c r="D12" s="8">
        <v>0</v>
      </c>
      <c r="E12" s="8">
        <f t="shared" si="1"/>
        <v>49450</v>
      </c>
      <c r="F12" s="8">
        <v>0</v>
      </c>
      <c r="G12" s="8">
        <f t="shared" si="2"/>
        <v>10512</v>
      </c>
      <c r="H12" s="8">
        <v>0</v>
      </c>
      <c r="I12" s="8">
        <f>ROUND(C12*27%,0)</f>
        <v>29025</v>
      </c>
      <c r="J12" s="8">
        <v>0</v>
      </c>
      <c r="K12" s="9">
        <f t="shared" si="0"/>
        <v>196487</v>
      </c>
    </row>
    <row r="13" spans="1:11" x14ac:dyDescent="0.25">
      <c r="A13" s="6">
        <v>11</v>
      </c>
      <c r="B13" s="7" t="s">
        <v>21</v>
      </c>
      <c r="C13" s="8">
        <v>75400</v>
      </c>
      <c r="D13" s="8">
        <v>0</v>
      </c>
      <c r="E13" s="8">
        <f t="shared" si="1"/>
        <v>34684</v>
      </c>
      <c r="F13" s="8">
        <v>0</v>
      </c>
      <c r="G13" s="8">
        <f t="shared" si="2"/>
        <v>10512</v>
      </c>
      <c r="H13" s="8">
        <v>0</v>
      </c>
      <c r="I13" s="8">
        <v>0</v>
      </c>
      <c r="J13" s="8">
        <v>0</v>
      </c>
      <c r="K13" s="9">
        <f t="shared" si="0"/>
        <v>120596</v>
      </c>
    </row>
    <row r="14" spans="1:11" x14ac:dyDescent="0.25">
      <c r="A14" s="6">
        <v>12</v>
      </c>
      <c r="B14" s="7" t="s">
        <v>22</v>
      </c>
      <c r="C14" s="8">
        <v>73200</v>
      </c>
      <c r="D14" s="8">
        <v>0</v>
      </c>
      <c r="E14" s="8">
        <f t="shared" si="1"/>
        <v>33672</v>
      </c>
      <c r="F14" s="8">
        <v>0</v>
      </c>
      <c r="G14" s="8">
        <f t="shared" si="2"/>
        <v>10512</v>
      </c>
      <c r="H14" s="8">
        <v>0</v>
      </c>
      <c r="I14" s="8">
        <f>ROUND(C14*27%,0)</f>
        <v>19764</v>
      </c>
      <c r="J14" s="8">
        <v>0</v>
      </c>
      <c r="K14" s="9">
        <f t="shared" si="0"/>
        <v>137148</v>
      </c>
    </row>
    <row r="15" spans="1:11" x14ac:dyDescent="0.25">
      <c r="A15" s="6">
        <v>13</v>
      </c>
      <c r="B15" s="7" t="s">
        <v>23</v>
      </c>
      <c r="C15" s="8">
        <v>73200</v>
      </c>
      <c r="D15" s="8">
        <v>0</v>
      </c>
      <c r="E15" s="8">
        <f t="shared" si="1"/>
        <v>33672</v>
      </c>
      <c r="F15" s="8">
        <v>0</v>
      </c>
      <c r="G15" s="8">
        <f t="shared" si="2"/>
        <v>10512</v>
      </c>
      <c r="H15" s="8">
        <v>0</v>
      </c>
      <c r="I15" s="8">
        <f>ROUND(C15*27%,0)</f>
        <v>19764</v>
      </c>
      <c r="J15" s="8">
        <v>0</v>
      </c>
      <c r="K15" s="9">
        <f t="shared" si="0"/>
        <v>137148</v>
      </c>
    </row>
    <row r="16" spans="1:11" x14ac:dyDescent="0.25">
      <c r="A16" s="6">
        <v>14</v>
      </c>
      <c r="B16" s="7" t="s">
        <v>24</v>
      </c>
      <c r="C16" s="8">
        <v>40600</v>
      </c>
      <c r="D16" s="8">
        <v>0</v>
      </c>
      <c r="E16" s="8">
        <f t="shared" si="1"/>
        <v>18676</v>
      </c>
      <c r="F16" s="8">
        <v>0</v>
      </c>
      <c r="G16" s="8">
        <f>ROUND(3600*46%+3600,0)</f>
        <v>5256</v>
      </c>
      <c r="H16" s="8">
        <v>0</v>
      </c>
      <c r="I16" s="8">
        <f>ROUND(C16*27%,0)</f>
        <v>10962</v>
      </c>
      <c r="J16" s="8">
        <v>0</v>
      </c>
      <c r="K16" s="9">
        <f t="shared" si="0"/>
        <v>75494</v>
      </c>
    </row>
    <row r="17" spans="1:11" x14ac:dyDescent="0.25">
      <c r="A17" s="6">
        <v>15</v>
      </c>
      <c r="B17" s="7" t="s">
        <v>86</v>
      </c>
      <c r="C17" s="8">
        <v>47050</v>
      </c>
      <c r="D17" s="8">
        <v>0</v>
      </c>
      <c r="E17" s="8">
        <f>ROUND(C17*46%,0)</f>
        <v>21643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9">
        <f>SUM(C17:J17)</f>
        <v>68693</v>
      </c>
    </row>
    <row r="18" spans="1:11" x14ac:dyDescent="0.25">
      <c r="A18" s="6">
        <v>16</v>
      </c>
      <c r="B18" s="7" t="s">
        <v>25</v>
      </c>
      <c r="C18" s="8">
        <v>99800</v>
      </c>
      <c r="D18" s="8">
        <v>0</v>
      </c>
      <c r="E18" s="8">
        <f t="shared" si="1"/>
        <v>45908</v>
      </c>
      <c r="F18" s="8">
        <v>0</v>
      </c>
      <c r="G18" s="8">
        <f t="shared" si="2"/>
        <v>10512</v>
      </c>
      <c r="H18" s="8">
        <v>0</v>
      </c>
      <c r="I18" s="8">
        <f>ROUND(C18*27%,0)</f>
        <v>26946</v>
      </c>
      <c r="J18" s="8">
        <v>0</v>
      </c>
      <c r="K18" s="9">
        <f t="shared" si="0"/>
        <v>183166</v>
      </c>
    </row>
    <row r="19" spans="1:11" x14ac:dyDescent="0.25">
      <c r="A19" s="6">
        <v>17</v>
      </c>
      <c r="B19" s="7" t="s">
        <v>26</v>
      </c>
      <c r="C19" s="8">
        <v>84900</v>
      </c>
      <c r="D19" s="8">
        <v>0</v>
      </c>
      <c r="E19" s="8">
        <f t="shared" si="1"/>
        <v>39054</v>
      </c>
      <c r="F19" s="8">
        <v>0</v>
      </c>
      <c r="G19" s="8">
        <f t="shared" si="2"/>
        <v>10512</v>
      </c>
      <c r="H19" s="8">
        <v>0</v>
      </c>
      <c r="I19" s="8">
        <v>0</v>
      </c>
      <c r="J19" s="8">
        <v>0</v>
      </c>
      <c r="K19" s="9">
        <f t="shared" si="0"/>
        <v>134466</v>
      </c>
    </row>
    <row r="20" spans="1:11" x14ac:dyDescent="0.25">
      <c r="A20" s="6">
        <v>18</v>
      </c>
      <c r="B20" s="7" t="s">
        <v>27</v>
      </c>
      <c r="C20" s="8">
        <v>74300</v>
      </c>
      <c r="D20" s="8">
        <v>0</v>
      </c>
      <c r="E20" s="8">
        <f t="shared" si="1"/>
        <v>34178</v>
      </c>
      <c r="F20" s="8">
        <v>0</v>
      </c>
      <c r="G20" s="8">
        <f>ROUND(3600*46%+3600,0)</f>
        <v>5256</v>
      </c>
      <c r="H20" s="8">
        <v>0</v>
      </c>
      <c r="I20" s="8">
        <f>ROUND(C20*27%,0)</f>
        <v>20061</v>
      </c>
      <c r="J20" s="8">
        <v>0</v>
      </c>
      <c r="K20" s="9">
        <f t="shared" si="0"/>
        <v>133795</v>
      </c>
    </row>
    <row r="21" spans="1:11" x14ac:dyDescent="0.25">
      <c r="A21" s="6">
        <v>19</v>
      </c>
      <c r="B21" s="7" t="s">
        <v>28</v>
      </c>
      <c r="C21" s="8">
        <v>72100</v>
      </c>
      <c r="D21" s="8">
        <v>0</v>
      </c>
      <c r="E21" s="8">
        <f t="shared" si="1"/>
        <v>33166</v>
      </c>
      <c r="F21" s="8">
        <v>0</v>
      </c>
      <c r="G21" s="8">
        <f t="shared" ref="G21:G30" si="3">ROUND(3600*46%+3600,0)</f>
        <v>5256</v>
      </c>
      <c r="H21" s="8">
        <v>0</v>
      </c>
      <c r="I21" s="8">
        <v>0</v>
      </c>
      <c r="J21" s="8">
        <v>0</v>
      </c>
      <c r="K21" s="9">
        <f t="shared" si="0"/>
        <v>110522</v>
      </c>
    </row>
    <row r="22" spans="1:11" x14ac:dyDescent="0.25">
      <c r="A22" s="6">
        <v>20</v>
      </c>
      <c r="B22" s="7" t="s">
        <v>29</v>
      </c>
      <c r="C22" s="8">
        <v>58600</v>
      </c>
      <c r="D22" s="8">
        <v>0</v>
      </c>
      <c r="E22" s="8">
        <f t="shared" si="1"/>
        <v>26956</v>
      </c>
      <c r="F22" s="8">
        <v>0</v>
      </c>
      <c r="G22" s="8">
        <f t="shared" si="3"/>
        <v>5256</v>
      </c>
      <c r="H22" s="8">
        <v>0</v>
      </c>
      <c r="I22" s="8">
        <f>ROUND(C22*27%,0)</f>
        <v>15822</v>
      </c>
      <c r="J22" s="8">
        <v>0</v>
      </c>
      <c r="K22" s="9">
        <f>SUM(C22:J22)</f>
        <v>106634</v>
      </c>
    </row>
    <row r="23" spans="1:11" x14ac:dyDescent="0.25">
      <c r="A23" s="6">
        <v>21</v>
      </c>
      <c r="B23" s="7" t="s">
        <v>30</v>
      </c>
      <c r="C23" s="8">
        <v>70000</v>
      </c>
      <c r="D23" s="8">
        <v>0</v>
      </c>
      <c r="E23" s="8">
        <f t="shared" si="1"/>
        <v>32200</v>
      </c>
      <c r="F23" s="8">
        <v>0</v>
      </c>
      <c r="G23" s="8">
        <f t="shared" si="3"/>
        <v>5256</v>
      </c>
      <c r="H23" s="8">
        <v>0</v>
      </c>
      <c r="I23" s="8">
        <f>ROUND(C23*27%,0)</f>
        <v>18900</v>
      </c>
      <c r="J23" s="8">
        <v>0</v>
      </c>
      <c r="K23" s="9">
        <f t="shared" si="0"/>
        <v>126356</v>
      </c>
    </row>
    <row r="24" spans="1:11" x14ac:dyDescent="0.25">
      <c r="A24" s="6">
        <v>22</v>
      </c>
      <c r="B24" s="7" t="s">
        <v>31</v>
      </c>
      <c r="C24" s="8">
        <v>70000</v>
      </c>
      <c r="D24" s="8">
        <v>0</v>
      </c>
      <c r="E24" s="8">
        <f t="shared" si="1"/>
        <v>32200</v>
      </c>
      <c r="F24" s="8">
        <v>0</v>
      </c>
      <c r="G24" s="8">
        <f t="shared" si="3"/>
        <v>5256</v>
      </c>
      <c r="H24" s="8">
        <v>0</v>
      </c>
      <c r="I24" s="8">
        <v>0</v>
      </c>
      <c r="J24" s="8">
        <v>0</v>
      </c>
      <c r="K24" s="9">
        <f t="shared" si="0"/>
        <v>107456</v>
      </c>
    </row>
    <row r="25" spans="1:11" x14ac:dyDescent="0.25">
      <c r="A25" s="6">
        <v>23</v>
      </c>
      <c r="B25" s="7" t="s">
        <v>32</v>
      </c>
      <c r="C25" s="8">
        <v>70000</v>
      </c>
      <c r="D25" s="8">
        <v>0</v>
      </c>
      <c r="E25" s="8">
        <f t="shared" si="1"/>
        <v>32200</v>
      </c>
      <c r="F25" s="8">
        <v>0</v>
      </c>
      <c r="G25" s="8">
        <f t="shared" si="3"/>
        <v>5256</v>
      </c>
      <c r="H25" s="8">
        <v>0</v>
      </c>
      <c r="I25" s="8">
        <f>ROUND(C25*27%,0)</f>
        <v>18900</v>
      </c>
      <c r="J25" s="8">
        <v>0</v>
      </c>
      <c r="K25" s="9">
        <f t="shared" si="0"/>
        <v>126356</v>
      </c>
    </row>
    <row r="26" spans="1:11" x14ac:dyDescent="0.25">
      <c r="A26" s="6">
        <v>24</v>
      </c>
      <c r="B26" s="7" t="s">
        <v>33</v>
      </c>
      <c r="C26" s="8">
        <v>49000</v>
      </c>
      <c r="D26" s="8">
        <v>0</v>
      </c>
      <c r="E26" s="8">
        <f t="shared" si="1"/>
        <v>22540</v>
      </c>
      <c r="F26" s="8">
        <v>0</v>
      </c>
      <c r="G26" s="8">
        <f t="shared" si="3"/>
        <v>5256</v>
      </c>
      <c r="H26" s="8">
        <v>0</v>
      </c>
      <c r="I26" s="8">
        <f>ROUND(C26*27%,0)</f>
        <v>13230</v>
      </c>
      <c r="J26" s="8">
        <v>0</v>
      </c>
      <c r="K26" s="9">
        <f t="shared" si="0"/>
        <v>90026</v>
      </c>
    </row>
    <row r="27" spans="1:11" x14ac:dyDescent="0.25">
      <c r="A27" s="6">
        <v>25</v>
      </c>
      <c r="B27" s="7" t="s">
        <v>34</v>
      </c>
      <c r="C27" s="8">
        <v>56900</v>
      </c>
      <c r="D27" s="8">
        <v>0</v>
      </c>
      <c r="E27" s="8">
        <f t="shared" si="1"/>
        <v>26174</v>
      </c>
      <c r="F27" s="8">
        <v>0</v>
      </c>
      <c r="G27" s="8">
        <f t="shared" si="3"/>
        <v>5256</v>
      </c>
      <c r="H27" s="8">
        <v>0</v>
      </c>
      <c r="I27" s="8">
        <f>ROUND(C27*27%,0)</f>
        <v>15363</v>
      </c>
      <c r="J27" s="8">
        <v>0</v>
      </c>
      <c r="K27" s="9">
        <f t="shared" si="0"/>
        <v>103693</v>
      </c>
    </row>
    <row r="28" spans="1:11" x14ac:dyDescent="0.25">
      <c r="A28" s="6">
        <v>26</v>
      </c>
      <c r="B28" s="7" t="s">
        <v>35</v>
      </c>
      <c r="C28" s="8">
        <v>43600</v>
      </c>
      <c r="D28" s="8">
        <v>0</v>
      </c>
      <c r="E28" s="8">
        <f t="shared" si="1"/>
        <v>20056</v>
      </c>
      <c r="F28" s="8">
        <v>0</v>
      </c>
      <c r="G28" s="8">
        <f t="shared" si="3"/>
        <v>5256</v>
      </c>
      <c r="H28" s="8">
        <v>0</v>
      </c>
      <c r="I28" s="8">
        <v>0</v>
      </c>
      <c r="J28" s="8">
        <v>0</v>
      </c>
      <c r="K28" s="9">
        <f t="shared" si="0"/>
        <v>68912</v>
      </c>
    </row>
    <row r="29" spans="1:11" x14ac:dyDescent="0.25">
      <c r="A29" s="6">
        <v>27</v>
      </c>
      <c r="B29" s="7" t="s">
        <v>36</v>
      </c>
      <c r="C29" s="8">
        <v>46800</v>
      </c>
      <c r="D29" s="8">
        <v>0</v>
      </c>
      <c r="E29" s="8">
        <f t="shared" si="1"/>
        <v>21528</v>
      </c>
      <c r="F29" s="8">
        <v>0</v>
      </c>
      <c r="G29" s="8">
        <f t="shared" si="3"/>
        <v>5256</v>
      </c>
      <c r="H29" s="8">
        <v>0</v>
      </c>
      <c r="I29" s="8">
        <f>ROUND(C29*27%,0)</f>
        <v>12636</v>
      </c>
      <c r="J29" s="8">
        <v>0</v>
      </c>
      <c r="K29" s="9">
        <f t="shared" si="0"/>
        <v>86220</v>
      </c>
    </row>
    <row r="30" spans="1:11" x14ac:dyDescent="0.25">
      <c r="A30" s="6">
        <v>28</v>
      </c>
      <c r="B30" s="7" t="s">
        <v>37</v>
      </c>
      <c r="C30" s="8">
        <v>24500</v>
      </c>
      <c r="D30" s="8">
        <v>0</v>
      </c>
      <c r="E30" s="8">
        <f t="shared" si="1"/>
        <v>11270</v>
      </c>
      <c r="F30" s="8">
        <v>0</v>
      </c>
      <c r="G30" s="8">
        <f t="shared" si="3"/>
        <v>5256</v>
      </c>
      <c r="H30" s="8">
        <v>0</v>
      </c>
      <c r="I30" s="8">
        <v>0</v>
      </c>
      <c r="J30" s="8">
        <v>0</v>
      </c>
      <c r="K30" s="9">
        <f t="shared" si="0"/>
        <v>41026</v>
      </c>
    </row>
    <row r="31" spans="1:11" x14ac:dyDescent="0.25">
      <c r="A31" s="6">
        <v>29</v>
      </c>
      <c r="B31" s="7" t="s">
        <v>38</v>
      </c>
      <c r="C31" s="8">
        <v>34900</v>
      </c>
      <c r="D31" s="8">
        <v>0</v>
      </c>
      <c r="E31" s="8">
        <f t="shared" ref="E31:E56" si="4">ROUND(C31*46%,0)</f>
        <v>16054</v>
      </c>
      <c r="F31" s="8">
        <v>0</v>
      </c>
      <c r="G31" s="8">
        <f t="shared" ref="G31:G33" si="5">ROUND(3600*46%+3600,0)</f>
        <v>5256</v>
      </c>
      <c r="H31" s="8">
        <v>0</v>
      </c>
      <c r="I31" s="8">
        <v>0</v>
      </c>
      <c r="J31" s="8">
        <v>0</v>
      </c>
      <c r="K31" s="9">
        <f>SUM(C31:J31)</f>
        <v>56210</v>
      </c>
    </row>
    <row r="32" spans="1:11" x14ac:dyDescent="0.25">
      <c r="A32" s="6">
        <v>30</v>
      </c>
      <c r="B32" s="7" t="s">
        <v>39</v>
      </c>
      <c r="C32" s="8">
        <v>33000</v>
      </c>
      <c r="D32" s="8">
        <v>0</v>
      </c>
      <c r="E32" s="8">
        <f t="shared" si="4"/>
        <v>15180</v>
      </c>
      <c r="F32" s="8">
        <v>0</v>
      </c>
      <c r="G32" s="8">
        <f t="shared" si="5"/>
        <v>5256</v>
      </c>
      <c r="H32" s="8">
        <v>0</v>
      </c>
      <c r="I32" s="8">
        <f>ROUND(C32*27%,0)</f>
        <v>8910</v>
      </c>
      <c r="J32" s="8">
        <v>0</v>
      </c>
      <c r="K32" s="9">
        <f t="shared" si="0"/>
        <v>62346</v>
      </c>
    </row>
    <row r="33" spans="1:11" x14ac:dyDescent="0.25">
      <c r="A33" s="6">
        <v>31</v>
      </c>
      <c r="B33" s="7" t="s">
        <v>40</v>
      </c>
      <c r="C33" s="8">
        <v>33000</v>
      </c>
      <c r="D33" s="8">
        <v>0</v>
      </c>
      <c r="E33" s="8">
        <f t="shared" si="4"/>
        <v>15180</v>
      </c>
      <c r="F33" s="8">
        <v>0</v>
      </c>
      <c r="G33" s="8">
        <f t="shared" si="5"/>
        <v>5256</v>
      </c>
      <c r="H33" s="8">
        <v>0</v>
      </c>
      <c r="I33" s="8">
        <f>ROUND(C33*27%,0)</f>
        <v>8910</v>
      </c>
      <c r="J33" s="8">
        <v>0</v>
      </c>
      <c r="K33" s="9">
        <f t="shared" si="0"/>
        <v>62346</v>
      </c>
    </row>
    <row r="34" spans="1:11" x14ac:dyDescent="0.25">
      <c r="A34" s="6">
        <v>32</v>
      </c>
      <c r="B34" s="7" t="s">
        <v>41</v>
      </c>
      <c r="C34" s="8">
        <v>147600</v>
      </c>
      <c r="D34" s="8">
        <v>0</v>
      </c>
      <c r="E34" s="8">
        <f t="shared" si="4"/>
        <v>67896</v>
      </c>
      <c r="F34" s="8">
        <v>0</v>
      </c>
      <c r="G34" s="8">
        <f t="shared" ref="G34:G73" si="6">ROUND(7200*46%+7200,0)</f>
        <v>10512</v>
      </c>
      <c r="H34" s="8">
        <v>0</v>
      </c>
      <c r="I34" s="8">
        <v>0</v>
      </c>
      <c r="J34" s="8">
        <f>15000</f>
        <v>15000</v>
      </c>
      <c r="K34" s="9">
        <f>SUM(C34:J34)</f>
        <v>241008</v>
      </c>
    </row>
    <row r="35" spans="1:11" x14ac:dyDescent="0.25">
      <c r="A35" s="6">
        <v>33</v>
      </c>
      <c r="B35" s="7" t="s">
        <v>42</v>
      </c>
      <c r="C35" s="8">
        <v>147600</v>
      </c>
      <c r="D35" s="8">
        <v>0</v>
      </c>
      <c r="E35" s="8">
        <f t="shared" si="4"/>
        <v>67896</v>
      </c>
      <c r="F35" s="8">
        <v>0</v>
      </c>
      <c r="G35" s="8">
        <f t="shared" si="6"/>
        <v>10512</v>
      </c>
      <c r="H35" s="8">
        <v>0</v>
      </c>
      <c r="I35" s="8">
        <v>0</v>
      </c>
      <c r="J35" s="8">
        <v>0</v>
      </c>
      <c r="K35" s="9">
        <f>SUM(C35:J35)</f>
        <v>226008</v>
      </c>
    </row>
    <row r="36" spans="1:11" x14ac:dyDescent="0.25">
      <c r="A36" s="6">
        <v>34</v>
      </c>
      <c r="B36" s="7" t="s">
        <v>43</v>
      </c>
      <c r="C36" s="8">
        <v>147600</v>
      </c>
      <c r="D36" s="8">
        <v>0</v>
      </c>
      <c r="E36" s="8">
        <f t="shared" si="4"/>
        <v>67896</v>
      </c>
      <c r="F36" s="8">
        <v>0</v>
      </c>
      <c r="G36" s="8">
        <f t="shared" si="6"/>
        <v>10512</v>
      </c>
      <c r="H36" s="8">
        <v>0</v>
      </c>
      <c r="I36" s="8">
        <v>0</v>
      </c>
      <c r="J36" s="8">
        <f>15000</f>
        <v>15000</v>
      </c>
      <c r="K36" s="9">
        <f t="shared" ref="K36:K38" si="7">SUM(C36:J36)</f>
        <v>241008</v>
      </c>
    </row>
    <row r="37" spans="1:11" x14ac:dyDescent="0.25">
      <c r="A37" s="6">
        <v>35</v>
      </c>
      <c r="B37" s="7" t="s">
        <v>44</v>
      </c>
      <c r="C37" s="8">
        <v>147600</v>
      </c>
      <c r="D37" s="8">
        <v>0</v>
      </c>
      <c r="E37" s="8">
        <f t="shared" si="4"/>
        <v>67896</v>
      </c>
      <c r="F37" s="8">
        <v>0</v>
      </c>
      <c r="G37" s="8">
        <f t="shared" si="6"/>
        <v>10512</v>
      </c>
      <c r="H37" s="8">
        <v>0</v>
      </c>
      <c r="I37" s="8">
        <v>0</v>
      </c>
      <c r="J37" s="8">
        <f>15000</f>
        <v>15000</v>
      </c>
      <c r="K37" s="9">
        <f t="shared" si="7"/>
        <v>241008</v>
      </c>
    </row>
    <row r="38" spans="1:11" x14ac:dyDescent="0.25">
      <c r="A38" s="6">
        <v>36</v>
      </c>
      <c r="B38" s="7" t="s">
        <v>45</v>
      </c>
      <c r="C38" s="8">
        <v>147600</v>
      </c>
      <c r="D38" s="8">
        <v>0</v>
      </c>
      <c r="E38" s="8">
        <f t="shared" si="4"/>
        <v>67896</v>
      </c>
      <c r="F38" s="8">
        <v>0</v>
      </c>
      <c r="G38" s="8">
        <f t="shared" si="6"/>
        <v>10512</v>
      </c>
      <c r="H38" s="8">
        <v>0</v>
      </c>
      <c r="I38" s="8">
        <v>0</v>
      </c>
      <c r="J38" s="8">
        <v>0</v>
      </c>
      <c r="K38" s="9">
        <f t="shared" si="7"/>
        <v>226008</v>
      </c>
    </row>
    <row r="39" spans="1:11" x14ac:dyDescent="0.25">
      <c r="A39" s="6">
        <v>37</v>
      </c>
      <c r="B39" s="7" t="s">
        <v>46</v>
      </c>
      <c r="C39" s="8">
        <v>138500</v>
      </c>
      <c r="D39" s="8">
        <v>0</v>
      </c>
      <c r="E39" s="8">
        <f t="shared" si="4"/>
        <v>63710</v>
      </c>
      <c r="F39" s="8">
        <v>0</v>
      </c>
      <c r="G39" s="8">
        <f t="shared" si="6"/>
        <v>10512</v>
      </c>
      <c r="H39" s="8">
        <v>0</v>
      </c>
      <c r="I39" s="8">
        <v>0</v>
      </c>
      <c r="J39" s="8">
        <v>0</v>
      </c>
      <c r="K39" s="9">
        <f>SUM(C39:J39)</f>
        <v>212722</v>
      </c>
    </row>
    <row r="40" spans="1:11" x14ac:dyDescent="0.25">
      <c r="A40" s="6">
        <v>38</v>
      </c>
      <c r="B40" s="7" t="s">
        <v>47</v>
      </c>
      <c r="C40" s="8">
        <v>138500</v>
      </c>
      <c r="D40" s="8">
        <v>0</v>
      </c>
      <c r="E40" s="8">
        <f t="shared" si="4"/>
        <v>63710</v>
      </c>
      <c r="F40" s="8">
        <v>0</v>
      </c>
      <c r="G40" s="8">
        <f t="shared" si="6"/>
        <v>10512</v>
      </c>
      <c r="H40" s="8">
        <v>0</v>
      </c>
      <c r="I40" s="8">
        <v>0</v>
      </c>
      <c r="J40" s="8">
        <v>0</v>
      </c>
      <c r="K40" s="9">
        <f>SUM(C40:J40)</f>
        <v>212722</v>
      </c>
    </row>
    <row r="41" spans="1:11" x14ac:dyDescent="0.25">
      <c r="A41" s="6">
        <v>39</v>
      </c>
      <c r="B41" s="7" t="s">
        <v>48</v>
      </c>
      <c r="C41" s="8">
        <v>130600</v>
      </c>
      <c r="D41" s="8">
        <v>0</v>
      </c>
      <c r="E41" s="8">
        <f t="shared" si="4"/>
        <v>60076</v>
      </c>
      <c r="F41" s="8">
        <v>0</v>
      </c>
      <c r="G41" s="8">
        <f t="shared" si="6"/>
        <v>10512</v>
      </c>
      <c r="H41" s="8">
        <v>0</v>
      </c>
      <c r="I41" s="8">
        <v>0</v>
      </c>
      <c r="J41" s="8">
        <v>0</v>
      </c>
      <c r="K41" s="9">
        <f>SUM(C41:J41)</f>
        <v>201188</v>
      </c>
    </row>
    <row r="42" spans="1:11" x14ac:dyDescent="0.25">
      <c r="A42" s="6">
        <v>40</v>
      </c>
      <c r="B42" s="7" t="s">
        <v>49</v>
      </c>
      <c r="C42" s="8">
        <v>130600</v>
      </c>
      <c r="D42" s="8">
        <v>0</v>
      </c>
      <c r="E42" s="8">
        <f t="shared" si="4"/>
        <v>60076</v>
      </c>
      <c r="F42" s="8">
        <v>0</v>
      </c>
      <c r="G42" s="8">
        <f t="shared" si="6"/>
        <v>10512</v>
      </c>
      <c r="H42" s="8">
        <v>0</v>
      </c>
      <c r="I42" s="8">
        <v>0</v>
      </c>
      <c r="J42" s="8">
        <v>0</v>
      </c>
      <c r="K42" s="9">
        <f>SUM(C42:J42)</f>
        <v>201188</v>
      </c>
    </row>
    <row r="43" spans="1:11" x14ac:dyDescent="0.25">
      <c r="A43" s="6">
        <v>41</v>
      </c>
      <c r="B43" s="7" t="s">
        <v>50</v>
      </c>
      <c r="C43" s="8">
        <v>130600</v>
      </c>
      <c r="D43" s="8">
        <v>0</v>
      </c>
      <c r="E43" s="8">
        <f t="shared" si="4"/>
        <v>60076</v>
      </c>
      <c r="F43" s="8">
        <v>0</v>
      </c>
      <c r="G43" s="8">
        <f t="shared" si="6"/>
        <v>10512</v>
      </c>
      <c r="H43" s="8">
        <v>0</v>
      </c>
      <c r="I43" s="8">
        <v>0</v>
      </c>
      <c r="J43" s="8">
        <f>15000</f>
        <v>15000</v>
      </c>
      <c r="K43" s="9">
        <f t="shared" si="0"/>
        <v>216188</v>
      </c>
    </row>
    <row r="44" spans="1:11" x14ac:dyDescent="0.25">
      <c r="A44" s="6">
        <v>42</v>
      </c>
      <c r="B44" s="7" t="s">
        <v>51</v>
      </c>
      <c r="C44" s="8">
        <v>130600</v>
      </c>
      <c r="D44" s="8">
        <v>0</v>
      </c>
      <c r="E44" s="8">
        <f t="shared" si="4"/>
        <v>60076</v>
      </c>
      <c r="F44" s="8">
        <v>0</v>
      </c>
      <c r="G44" s="8">
        <f t="shared" si="6"/>
        <v>10512</v>
      </c>
      <c r="H44" s="8">
        <v>0</v>
      </c>
      <c r="I44" s="8">
        <v>0</v>
      </c>
      <c r="J44" s="8">
        <v>0</v>
      </c>
      <c r="K44" s="9">
        <f t="shared" si="0"/>
        <v>201188</v>
      </c>
    </row>
    <row r="45" spans="1:11" x14ac:dyDescent="0.25">
      <c r="A45" s="6">
        <v>43</v>
      </c>
      <c r="B45" s="14" t="s">
        <v>87</v>
      </c>
      <c r="C45" s="8">
        <v>130600</v>
      </c>
      <c r="D45" s="8">
        <v>0</v>
      </c>
      <c r="E45" s="8">
        <f t="shared" si="4"/>
        <v>60076</v>
      </c>
      <c r="F45" s="8">
        <v>0</v>
      </c>
      <c r="G45" s="8">
        <f t="shared" si="6"/>
        <v>10512</v>
      </c>
      <c r="H45" s="8">
        <v>0</v>
      </c>
      <c r="I45" s="8">
        <v>0</v>
      </c>
      <c r="J45" s="8">
        <v>0</v>
      </c>
      <c r="K45" s="9">
        <f>SUM(C45:J45)</f>
        <v>201188</v>
      </c>
    </row>
    <row r="46" spans="1:11" x14ac:dyDescent="0.25">
      <c r="A46" s="6">
        <v>44</v>
      </c>
      <c r="B46" s="7" t="s">
        <v>52</v>
      </c>
      <c r="C46" s="8">
        <v>130600</v>
      </c>
      <c r="D46" s="8">
        <v>0</v>
      </c>
      <c r="E46" s="8">
        <f t="shared" si="4"/>
        <v>60076</v>
      </c>
      <c r="F46" s="8">
        <v>0</v>
      </c>
      <c r="G46" s="8">
        <f t="shared" si="6"/>
        <v>10512</v>
      </c>
      <c r="H46" s="8">
        <v>0</v>
      </c>
      <c r="I46" s="8">
        <v>0</v>
      </c>
      <c r="J46" s="8">
        <v>0</v>
      </c>
      <c r="K46" s="3">
        <f t="shared" ref="K46:K56" si="8">SUM(C46:J46)</f>
        <v>201188</v>
      </c>
    </row>
    <row r="47" spans="1:11" x14ac:dyDescent="0.25">
      <c r="A47" s="6">
        <v>45</v>
      </c>
      <c r="B47" s="7" t="s">
        <v>53</v>
      </c>
      <c r="C47" s="8">
        <v>126800</v>
      </c>
      <c r="D47" s="8">
        <v>0</v>
      </c>
      <c r="E47" s="8">
        <f t="shared" si="4"/>
        <v>58328</v>
      </c>
      <c r="F47" s="8">
        <v>0</v>
      </c>
      <c r="G47" s="8">
        <f t="shared" si="6"/>
        <v>10512</v>
      </c>
      <c r="H47" s="8">
        <v>0</v>
      </c>
      <c r="I47" s="8">
        <v>0</v>
      </c>
      <c r="J47" s="8">
        <v>0</v>
      </c>
      <c r="K47" s="9">
        <f t="shared" si="8"/>
        <v>195640</v>
      </c>
    </row>
    <row r="48" spans="1:11" x14ac:dyDescent="0.25">
      <c r="A48" s="6">
        <v>46</v>
      </c>
      <c r="B48" s="7" t="s">
        <v>54</v>
      </c>
      <c r="C48" s="8">
        <v>126800</v>
      </c>
      <c r="D48" s="8">
        <v>0</v>
      </c>
      <c r="E48" s="8">
        <f t="shared" si="4"/>
        <v>58328</v>
      </c>
      <c r="F48" s="10">
        <v>0</v>
      </c>
      <c r="G48" s="8">
        <f t="shared" si="6"/>
        <v>10512</v>
      </c>
      <c r="H48" s="8">
        <v>0</v>
      </c>
      <c r="I48" s="10">
        <v>0</v>
      </c>
      <c r="J48" s="8">
        <v>0</v>
      </c>
      <c r="K48" s="3">
        <f t="shared" si="8"/>
        <v>195640</v>
      </c>
    </row>
    <row r="49" spans="1:11" x14ac:dyDescent="0.25">
      <c r="A49" s="6">
        <v>47</v>
      </c>
      <c r="B49" s="7" t="s">
        <v>55</v>
      </c>
      <c r="C49" s="8">
        <v>126800</v>
      </c>
      <c r="D49" s="8">
        <v>0</v>
      </c>
      <c r="E49" s="8">
        <f t="shared" si="4"/>
        <v>58328</v>
      </c>
      <c r="F49" s="10">
        <v>0</v>
      </c>
      <c r="G49" s="8">
        <f t="shared" si="6"/>
        <v>10512</v>
      </c>
      <c r="H49" s="8">
        <v>0</v>
      </c>
      <c r="I49" s="10">
        <v>0</v>
      </c>
      <c r="J49" s="8">
        <v>0</v>
      </c>
      <c r="K49" s="3">
        <f t="shared" si="8"/>
        <v>195640</v>
      </c>
    </row>
    <row r="50" spans="1:11" x14ac:dyDescent="0.25">
      <c r="A50" s="6">
        <v>48</v>
      </c>
      <c r="B50" s="7" t="s">
        <v>56</v>
      </c>
      <c r="C50" s="8">
        <v>81200</v>
      </c>
      <c r="D50" s="8">
        <v>0</v>
      </c>
      <c r="E50" s="8">
        <f t="shared" si="4"/>
        <v>37352</v>
      </c>
      <c r="F50" s="8">
        <v>0</v>
      </c>
      <c r="G50" s="8">
        <f t="shared" si="6"/>
        <v>10512</v>
      </c>
      <c r="H50" s="8">
        <v>0</v>
      </c>
      <c r="I50" s="8">
        <v>0</v>
      </c>
      <c r="J50" s="8">
        <v>0</v>
      </c>
      <c r="K50" s="9">
        <f t="shared" si="8"/>
        <v>129064</v>
      </c>
    </row>
    <row r="51" spans="1:11" x14ac:dyDescent="0.25">
      <c r="A51" s="6">
        <v>49</v>
      </c>
      <c r="B51" s="7" t="s">
        <v>57</v>
      </c>
      <c r="C51" s="8">
        <v>78800</v>
      </c>
      <c r="D51" s="8">
        <v>0</v>
      </c>
      <c r="E51" s="8">
        <f t="shared" si="4"/>
        <v>36248</v>
      </c>
      <c r="F51" s="8">
        <v>0</v>
      </c>
      <c r="G51" s="8">
        <f t="shared" si="6"/>
        <v>10512</v>
      </c>
      <c r="H51" s="8">
        <v>0</v>
      </c>
      <c r="I51" s="8">
        <v>0</v>
      </c>
      <c r="J51" s="8">
        <f>10000</f>
        <v>10000</v>
      </c>
      <c r="K51" s="9">
        <f t="shared" si="8"/>
        <v>135560</v>
      </c>
    </row>
    <row r="52" spans="1:11" x14ac:dyDescent="0.25">
      <c r="A52" s="6">
        <v>50</v>
      </c>
      <c r="B52" s="7" t="s">
        <v>60</v>
      </c>
      <c r="C52" s="8">
        <v>74397</v>
      </c>
      <c r="D52" s="8">
        <v>0</v>
      </c>
      <c r="E52" s="8">
        <f>ROUND(C52*46%,0)</f>
        <v>34223</v>
      </c>
      <c r="F52" s="11">
        <v>0</v>
      </c>
      <c r="G52" s="8">
        <f t="shared" si="6"/>
        <v>10512</v>
      </c>
      <c r="H52" s="11">
        <v>0</v>
      </c>
      <c r="I52" s="11">
        <v>0</v>
      </c>
      <c r="J52" s="8">
        <v>0</v>
      </c>
      <c r="K52" s="12">
        <f>SUM(C52:J52)</f>
        <v>119132</v>
      </c>
    </row>
    <row r="53" spans="1:11" x14ac:dyDescent="0.25">
      <c r="A53" s="6">
        <v>51</v>
      </c>
      <c r="B53" s="7" t="s">
        <v>58</v>
      </c>
      <c r="C53" s="8">
        <v>71800</v>
      </c>
      <c r="D53" s="8">
        <v>0</v>
      </c>
      <c r="E53" s="8">
        <f t="shared" si="4"/>
        <v>33028</v>
      </c>
      <c r="F53" s="8">
        <v>0</v>
      </c>
      <c r="G53" s="8">
        <f t="shared" si="6"/>
        <v>10512</v>
      </c>
      <c r="H53" s="8">
        <v>0</v>
      </c>
      <c r="I53" s="8">
        <v>0</v>
      </c>
      <c r="J53" s="8">
        <v>0</v>
      </c>
      <c r="K53" s="9">
        <f t="shared" si="8"/>
        <v>115340</v>
      </c>
    </row>
    <row r="54" spans="1:11" x14ac:dyDescent="0.25">
      <c r="A54" s="6">
        <v>52</v>
      </c>
      <c r="B54" s="7" t="s">
        <v>59</v>
      </c>
      <c r="C54" s="8">
        <v>69700</v>
      </c>
      <c r="D54" s="8">
        <v>0</v>
      </c>
      <c r="E54" s="8">
        <f t="shared" si="4"/>
        <v>32062</v>
      </c>
      <c r="F54" s="8">
        <v>0</v>
      </c>
      <c r="G54" s="8">
        <f t="shared" si="6"/>
        <v>10512</v>
      </c>
      <c r="H54" s="8">
        <v>0</v>
      </c>
      <c r="I54" s="8">
        <v>0</v>
      </c>
      <c r="J54" s="8">
        <v>0</v>
      </c>
      <c r="K54" s="9">
        <f t="shared" si="8"/>
        <v>112274</v>
      </c>
    </row>
    <row r="55" spans="1:11" x14ac:dyDescent="0.25">
      <c r="A55" s="6">
        <v>53</v>
      </c>
      <c r="B55" s="7" t="s">
        <v>88</v>
      </c>
      <c r="C55" s="8">
        <v>67700</v>
      </c>
      <c r="D55" s="8">
        <v>0</v>
      </c>
      <c r="E55" s="8">
        <f t="shared" si="4"/>
        <v>31142</v>
      </c>
      <c r="F55" s="8">
        <v>0</v>
      </c>
      <c r="G55" s="8">
        <f>ROUND(7200*46%+7200,0)</f>
        <v>10512</v>
      </c>
      <c r="H55" s="8">
        <v>0</v>
      </c>
      <c r="I55" s="8">
        <f>ROUND(C55*27%,0)</f>
        <v>18279</v>
      </c>
      <c r="J55" s="8">
        <v>0</v>
      </c>
      <c r="K55" s="9">
        <f t="shared" ref="K55" si="9">SUM(C55:J55)</f>
        <v>127633</v>
      </c>
    </row>
    <row r="56" spans="1:11" x14ac:dyDescent="0.25">
      <c r="A56" s="6">
        <v>54</v>
      </c>
      <c r="B56" s="7" t="s">
        <v>61</v>
      </c>
      <c r="C56" s="8">
        <v>57800</v>
      </c>
      <c r="D56" s="8">
        <v>0</v>
      </c>
      <c r="E56" s="8">
        <f t="shared" si="4"/>
        <v>26588</v>
      </c>
      <c r="F56" s="8">
        <v>0</v>
      </c>
      <c r="G56" s="8">
        <f t="shared" si="6"/>
        <v>10512</v>
      </c>
      <c r="H56" s="8">
        <v>0</v>
      </c>
      <c r="I56" s="8">
        <v>0</v>
      </c>
      <c r="J56" s="8">
        <v>0</v>
      </c>
      <c r="K56" s="9">
        <f t="shared" si="8"/>
        <v>94900</v>
      </c>
    </row>
    <row r="57" spans="1:11" x14ac:dyDescent="0.25">
      <c r="A57" s="6">
        <v>55</v>
      </c>
      <c r="B57" s="7" t="s">
        <v>89</v>
      </c>
      <c r="C57" s="8">
        <v>56100</v>
      </c>
      <c r="D57" s="8">
        <v>0</v>
      </c>
      <c r="E57" s="8">
        <f>ROUND(C57*46%,0)</f>
        <v>25806</v>
      </c>
      <c r="F57" s="8">
        <v>0</v>
      </c>
      <c r="G57" s="8">
        <f t="shared" si="6"/>
        <v>10512</v>
      </c>
      <c r="H57" s="8">
        <v>0</v>
      </c>
      <c r="I57" s="8">
        <f t="shared" ref="I57" si="10">ROUND(C57*27%,0)</f>
        <v>15147</v>
      </c>
      <c r="J57" s="8">
        <v>0</v>
      </c>
      <c r="K57" s="9">
        <f>SUM(C57:J57)</f>
        <v>107565</v>
      </c>
    </row>
    <row r="58" spans="1:11" x14ac:dyDescent="0.25">
      <c r="A58" s="6">
        <v>56</v>
      </c>
      <c r="B58" s="7" t="s">
        <v>90</v>
      </c>
      <c r="C58" s="8">
        <v>56100</v>
      </c>
      <c r="D58" s="8">
        <v>0</v>
      </c>
      <c r="E58" s="8">
        <f>ROUND(C58*46%,0)</f>
        <v>25806</v>
      </c>
      <c r="F58" s="8">
        <v>0</v>
      </c>
      <c r="G58" s="8">
        <f>ROUND(7200*46%+7200,0)</f>
        <v>10512</v>
      </c>
      <c r="H58" s="8">
        <v>0</v>
      </c>
      <c r="I58" s="8">
        <f>ROUND(C58*27%,0)</f>
        <v>15147</v>
      </c>
      <c r="J58" s="8">
        <v>0</v>
      </c>
      <c r="K58" s="9">
        <f>SUM(C58:J58)</f>
        <v>107565</v>
      </c>
    </row>
    <row r="59" spans="1:11" x14ac:dyDescent="0.25">
      <c r="A59" s="6">
        <v>57</v>
      </c>
      <c r="B59" s="7" t="s">
        <v>62</v>
      </c>
      <c r="C59" s="8">
        <v>107500</v>
      </c>
      <c r="D59" s="8">
        <v>0</v>
      </c>
      <c r="E59" s="8">
        <f>ROUND(C59*46%,0)</f>
        <v>49450</v>
      </c>
      <c r="F59" s="8">
        <v>0</v>
      </c>
      <c r="G59" s="8">
        <f t="shared" si="6"/>
        <v>10512</v>
      </c>
      <c r="H59" s="8">
        <v>0</v>
      </c>
      <c r="I59" s="8">
        <v>0</v>
      </c>
      <c r="J59" s="8">
        <v>0</v>
      </c>
      <c r="K59" s="9">
        <f>SUM(C59:J59)</f>
        <v>167462</v>
      </c>
    </row>
    <row r="60" spans="1:11" x14ac:dyDescent="0.25">
      <c r="A60" s="6">
        <v>58</v>
      </c>
      <c r="B60" s="7" t="s">
        <v>63</v>
      </c>
      <c r="C60" s="8">
        <v>73200</v>
      </c>
      <c r="D60" s="8">
        <v>0</v>
      </c>
      <c r="E60" s="8">
        <f t="shared" ref="E60:E84" si="11">ROUND(C60*46%,0)</f>
        <v>33672</v>
      </c>
      <c r="F60" s="8">
        <v>0</v>
      </c>
      <c r="G60" s="8">
        <f t="shared" si="6"/>
        <v>10512</v>
      </c>
      <c r="H60" s="8">
        <v>0</v>
      </c>
      <c r="I60" s="8">
        <f>ROUND(C60*27%,0)</f>
        <v>19764</v>
      </c>
      <c r="J60" s="8">
        <v>0</v>
      </c>
      <c r="K60" s="9">
        <f t="shared" ref="K60:K82" si="12">SUM(C60:J60)</f>
        <v>137148</v>
      </c>
    </row>
    <row r="61" spans="1:11" x14ac:dyDescent="0.25">
      <c r="A61" s="6">
        <v>59</v>
      </c>
      <c r="B61" s="7" t="s">
        <v>64</v>
      </c>
      <c r="C61" s="8">
        <v>73200</v>
      </c>
      <c r="D61" s="8">
        <v>0</v>
      </c>
      <c r="E61" s="8">
        <f t="shared" si="11"/>
        <v>33672</v>
      </c>
      <c r="F61" s="8">
        <v>0</v>
      </c>
      <c r="G61" s="8">
        <f t="shared" si="6"/>
        <v>10512</v>
      </c>
      <c r="H61" s="8">
        <v>0</v>
      </c>
      <c r="I61" s="8">
        <f>ROUND(C61*27%,0)</f>
        <v>19764</v>
      </c>
      <c r="J61" s="8">
        <v>0</v>
      </c>
      <c r="K61" s="9">
        <f t="shared" si="12"/>
        <v>137148</v>
      </c>
    </row>
    <row r="62" spans="1:11" x14ac:dyDescent="0.25">
      <c r="A62" s="6">
        <v>60</v>
      </c>
      <c r="B62" s="7" t="s">
        <v>65</v>
      </c>
      <c r="C62" s="8">
        <v>69000</v>
      </c>
      <c r="D62" s="8">
        <v>0</v>
      </c>
      <c r="E62" s="8">
        <f t="shared" si="11"/>
        <v>31740</v>
      </c>
      <c r="F62" s="8">
        <v>0</v>
      </c>
      <c r="G62" s="8">
        <f t="shared" si="6"/>
        <v>10512</v>
      </c>
      <c r="H62" s="8">
        <v>0</v>
      </c>
      <c r="I62" s="8">
        <f>ROUND(C62*27%,0)</f>
        <v>18630</v>
      </c>
      <c r="J62" s="8">
        <v>0</v>
      </c>
      <c r="K62" s="9">
        <f t="shared" si="12"/>
        <v>129882</v>
      </c>
    </row>
    <row r="63" spans="1:11" x14ac:dyDescent="0.25">
      <c r="A63" s="6">
        <v>61</v>
      </c>
      <c r="B63" s="7" t="s">
        <v>66</v>
      </c>
      <c r="C63" s="8">
        <v>75400</v>
      </c>
      <c r="D63" s="8">
        <v>0</v>
      </c>
      <c r="E63" s="8">
        <f t="shared" si="11"/>
        <v>34684</v>
      </c>
      <c r="F63" s="8">
        <v>0</v>
      </c>
      <c r="G63" s="8">
        <f t="shared" si="6"/>
        <v>10512</v>
      </c>
      <c r="H63" s="8">
        <v>0</v>
      </c>
      <c r="I63" s="8">
        <v>0</v>
      </c>
      <c r="J63" s="8">
        <v>0</v>
      </c>
      <c r="K63" s="9">
        <f>SUM(C63:J63)</f>
        <v>120596</v>
      </c>
    </row>
    <row r="64" spans="1:11" x14ac:dyDescent="0.25">
      <c r="A64" s="6">
        <v>62</v>
      </c>
      <c r="B64" s="7" t="s">
        <v>67</v>
      </c>
      <c r="C64" s="8">
        <v>63100</v>
      </c>
      <c r="D64" s="8">
        <v>0</v>
      </c>
      <c r="E64" s="8">
        <f t="shared" si="11"/>
        <v>29026</v>
      </c>
      <c r="F64" s="8">
        <v>0</v>
      </c>
      <c r="G64" s="8">
        <f t="shared" si="6"/>
        <v>10512</v>
      </c>
      <c r="H64" s="8">
        <v>0</v>
      </c>
      <c r="I64" s="8">
        <v>0</v>
      </c>
      <c r="J64" s="8">
        <v>0</v>
      </c>
      <c r="K64" s="9">
        <f>SUM(C64:J64)</f>
        <v>102638</v>
      </c>
    </row>
    <row r="65" spans="1:11" x14ac:dyDescent="0.25">
      <c r="A65" s="6">
        <v>63</v>
      </c>
      <c r="B65" s="7" t="s">
        <v>68</v>
      </c>
      <c r="C65" s="8">
        <v>61300</v>
      </c>
      <c r="D65" s="8">
        <v>0</v>
      </c>
      <c r="E65" s="8">
        <f t="shared" si="11"/>
        <v>28198</v>
      </c>
      <c r="F65" s="11">
        <v>0</v>
      </c>
      <c r="G65" s="8">
        <f t="shared" si="6"/>
        <v>10512</v>
      </c>
      <c r="H65" s="11">
        <v>0</v>
      </c>
      <c r="I65" s="8">
        <f>ROUND(C65*27%,0)</f>
        <v>16551</v>
      </c>
      <c r="J65" s="8">
        <v>0</v>
      </c>
      <c r="K65" s="12">
        <f>SUM(C65:J65)</f>
        <v>116561</v>
      </c>
    </row>
    <row r="66" spans="1:11" x14ac:dyDescent="0.25">
      <c r="A66" s="6">
        <v>64</v>
      </c>
      <c r="B66" s="7" t="s">
        <v>69</v>
      </c>
      <c r="C66" s="8">
        <v>59500</v>
      </c>
      <c r="D66" s="8">
        <v>0</v>
      </c>
      <c r="E66" s="8">
        <f t="shared" si="11"/>
        <v>27370</v>
      </c>
      <c r="F66" s="8">
        <v>0</v>
      </c>
      <c r="G66" s="8">
        <f t="shared" si="6"/>
        <v>10512</v>
      </c>
      <c r="H66" s="8">
        <v>0</v>
      </c>
      <c r="I66" s="8">
        <f>ROUND(C66*27%,0)</f>
        <v>16065</v>
      </c>
      <c r="J66" s="8">
        <v>0</v>
      </c>
      <c r="K66" s="9">
        <f>SUM(C66:J66)</f>
        <v>113447</v>
      </c>
    </row>
    <row r="67" spans="1:11" x14ac:dyDescent="0.25">
      <c r="A67" s="6">
        <v>65</v>
      </c>
      <c r="B67" s="7" t="s">
        <v>72</v>
      </c>
      <c r="C67" s="8">
        <v>61300</v>
      </c>
      <c r="D67" s="8">
        <v>0</v>
      </c>
      <c r="E67" s="8">
        <f>ROUND(C67*46%,0)</f>
        <v>28198</v>
      </c>
      <c r="F67" s="8">
        <v>0</v>
      </c>
      <c r="G67" s="8">
        <f>ROUND(7200*46%+7200,0)</f>
        <v>10512</v>
      </c>
      <c r="H67" s="8">
        <v>0</v>
      </c>
      <c r="I67" s="8">
        <v>0</v>
      </c>
      <c r="J67" s="8">
        <v>0</v>
      </c>
      <c r="K67" s="9">
        <f>SUM(C67:J67)</f>
        <v>100010</v>
      </c>
    </row>
    <row r="68" spans="1:11" x14ac:dyDescent="0.25">
      <c r="A68" s="6">
        <v>66</v>
      </c>
      <c r="B68" s="7" t="s">
        <v>71</v>
      </c>
      <c r="C68" s="8">
        <v>56100</v>
      </c>
      <c r="D68" s="8">
        <v>0</v>
      </c>
      <c r="E68" s="8">
        <f t="shared" si="11"/>
        <v>25806</v>
      </c>
      <c r="F68" s="8">
        <v>0</v>
      </c>
      <c r="G68" s="8">
        <f t="shared" ref="G68:G72" si="13">ROUND(7200*46%+7200,0)</f>
        <v>10512</v>
      </c>
      <c r="H68" s="8">
        <v>0</v>
      </c>
      <c r="I68" s="8">
        <v>0</v>
      </c>
      <c r="J68" s="8">
        <f>7499</f>
        <v>7499</v>
      </c>
      <c r="K68" s="9">
        <f t="shared" si="12"/>
        <v>99917</v>
      </c>
    </row>
    <row r="69" spans="1:11" x14ac:dyDescent="0.25">
      <c r="A69" s="6">
        <v>67</v>
      </c>
      <c r="B69" s="7" t="s">
        <v>91</v>
      </c>
      <c r="C69" s="8">
        <v>67000</v>
      </c>
      <c r="D69" s="8">
        <v>0</v>
      </c>
      <c r="E69" s="8">
        <f t="shared" si="11"/>
        <v>30820</v>
      </c>
      <c r="F69" s="8">
        <v>0</v>
      </c>
      <c r="G69" s="8">
        <f t="shared" si="13"/>
        <v>10512</v>
      </c>
      <c r="H69" s="8">
        <v>0</v>
      </c>
      <c r="I69" s="8">
        <f>ROUND(C69*27%,0)</f>
        <v>18090</v>
      </c>
      <c r="J69" s="8">
        <f>6745</f>
        <v>6745</v>
      </c>
      <c r="K69" s="9">
        <f t="shared" si="12"/>
        <v>133167</v>
      </c>
    </row>
    <row r="70" spans="1:11" x14ac:dyDescent="0.25">
      <c r="A70" s="6">
        <v>68</v>
      </c>
      <c r="B70" s="7" t="s">
        <v>73</v>
      </c>
      <c r="C70" s="8">
        <v>61300</v>
      </c>
      <c r="D70" s="8">
        <v>0</v>
      </c>
      <c r="E70" s="8">
        <f t="shared" si="11"/>
        <v>28198</v>
      </c>
      <c r="F70" s="8">
        <v>0</v>
      </c>
      <c r="G70" s="8">
        <f t="shared" si="13"/>
        <v>10512</v>
      </c>
      <c r="H70" s="8">
        <v>0</v>
      </c>
      <c r="I70" s="8">
        <f>ROUND(C70*27%,0)</f>
        <v>16551</v>
      </c>
      <c r="J70" s="8">
        <f>6506</f>
        <v>6506</v>
      </c>
      <c r="K70" s="9">
        <f t="shared" si="12"/>
        <v>123067</v>
      </c>
    </row>
    <row r="71" spans="1:11" x14ac:dyDescent="0.25">
      <c r="A71" s="6">
        <v>69</v>
      </c>
      <c r="B71" s="7" t="s">
        <v>74</v>
      </c>
      <c r="C71" s="8">
        <v>56100</v>
      </c>
      <c r="D71" s="8">
        <v>0</v>
      </c>
      <c r="E71" s="8">
        <f t="shared" si="11"/>
        <v>25806</v>
      </c>
      <c r="F71" s="8">
        <v>0</v>
      </c>
      <c r="G71" s="8">
        <f t="shared" si="13"/>
        <v>10512</v>
      </c>
      <c r="H71" s="8">
        <v>0</v>
      </c>
      <c r="I71" s="8">
        <f>ROUND(C71*27%,0)</f>
        <v>15147</v>
      </c>
      <c r="J71" s="8">
        <f>8186</f>
        <v>8186</v>
      </c>
      <c r="K71" s="9">
        <f t="shared" si="12"/>
        <v>115751</v>
      </c>
    </row>
    <row r="72" spans="1:11" x14ac:dyDescent="0.25">
      <c r="A72" s="6">
        <v>70</v>
      </c>
      <c r="B72" s="7" t="s">
        <v>75</v>
      </c>
      <c r="C72" s="8">
        <v>56100</v>
      </c>
      <c r="D72" s="8">
        <v>0</v>
      </c>
      <c r="E72" s="8">
        <f t="shared" si="11"/>
        <v>25806</v>
      </c>
      <c r="F72" s="8">
        <v>0</v>
      </c>
      <c r="G72" s="8">
        <f t="shared" si="13"/>
        <v>10512</v>
      </c>
      <c r="H72" s="8">
        <v>0</v>
      </c>
      <c r="I72" s="8">
        <v>0</v>
      </c>
      <c r="J72" s="8">
        <f>7499</f>
        <v>7499</v>
      </c>
      <c r="K72" s="9">
        <f t="shared" si="12"/>
        <v>99917</v>
      </c>
    </row>
    <row r="73" spans="1:11" x14ac:dyDescent="0.25">
      <c r="A73" s="6">
        <v>71</v>
      </c>
      <c r="B73" s="7" t="s">
        <v>70</v>
      </c>
      <c r="C73" s="8">
        <v>71100</v>
      </c>
      <c r="D73" s="8">
        <v>0</v>
      </c>
      <c r="E73" s="8">
        <f>ROUND(C73*46%,0)</f>
        <v>32706</v>
      </c>
      <c r="F73" s="8">
        <v>0</v>
      </c>
      <c r="G73" s="8">
        <f t="shared" si="6"/>
        <v>10512</v>
      </c>
      <c r="H73" s="8">
        <v>0</v>
      </c>
      <c r="I73" s="8">
        <f>ROUND(C73*27%,0)</f>
        <v>19197</v>
      </c>
      <c r="J73" s="8">
        <v>0</v>
      </c>
      <c r="K73" s="9">
        <f>SUM(C73:J73)</f>
        <v>133515</v>
      </c>
    </row>
    <row r="74" spans="1:11" x14ac:dyDescent="0.25">
      <c r="A74" s="6">
        <v>72</v>
      </c>
      <c r="B74" s="7" t="s">
        <v>76</v>
      </c>
      <c r="C74" s="8">
        <v>50500</v>
      </c>
      <c r="D74" s="8">
        <v>0</v>
      </c>
      <c r="E74" s="8">
        <f t="shared" si="11"/>
        <v>23230</v>
      </c>
      <c r="F74" s="8">
        <v>0</v>
      </c>
      <c r="G74" s="8">
        <f t="shared" ref="G74:G82" si="14">ROUND(3600*46%+3600,0)</f>
        <v>5256</v>
      </c>
      <c r="H74" s="8">
        <v>0</v>
      </c>
      <c r="I74" s="8">
        <v>0</v>
      </c>
      <c r="J74" s="8">
        <v>0</v>
      </c>
      <c r="K74" s="9">
        <f t="shared" si="12"/>
        <v>78986</v>
      </c>
    </row>
    <row r="75" spans="1:11" x14ac:dyDescent="0.25">
      <c r="A75" s="6">
        <v>73</v>
      </c>
      <c r="B75" s="7" t="s">
        <v>77</v>
      </c>
      <c r="C75" s="8">
        <v>47600</v>
      </c>
      <c r="D75" s="8">
        <v>0</v>
      </c>
      <c r="E75" s="8">
        <f t="shared" si="11"/>
        <v>21896</v>
      </c>
      <c r="F75" s="8">
        <v>0</v>
      </c>
      <c r="G75" s="8">
        <f t="shared" si="14"/>
        <v>5256</v>
      </c>
      <c r="H75" s="8">
        <v>0</v>
      </c>
      <c r="I75" s="8">
        <f t="shared" ref="I75:I79" si="15">ROUND(C75*27%,0)</f>
        <v>12852</v>
      </c>
      <c r="J75" s="8">
        <f>1682</f>
        <v>1682</v>
      </c>
      <c r="K75" s="9">
        <f t="shared" si="12"/>
        <v>89286</v>
      </c>
    </row>
    <row r="76" spans="1:11" x14ac:dyDescent="0.25">
      <c r="A76" s="6">
        <v>74</v>
      </c>
      <c r="B76" s="7" t="s">
        <v>78</v>
      </c>
      <c r="C76" s="8">
        <v>39900</v>
      </c>
      <c r="D76" s="8">
        <v>0</v>
      </c>
      <c r="E76" s="8">
        <f t="shared" si="11"/>
        <v>18354</v>
      </c>
      <c r="F76" s="8">
        <v>0</v>
      </c>
      <c r="G76" s="8">
        <f t="shared" si="14"/>
        <v>5256</v>
      </c>
      <c r="H76" s="8">
        <v>0</v>
      </c>
      <c r="I76" s="8">
        <f t="shared" si="15"/>
        <v>10773</v>
      </c>
      <c r="J76" s="8">
        <v>0</v>
      </c>
      <c r="K76" s="9">
        <f t="shared" si="12"/>
        <v>74283</v>
      </c>
    </row>
    <row r="77" spans="1:11" x14ac:dyDescent="0.25">
      <c r="A77" s="6">
        <v>75</v>
      </c>
      <c r="B77" s="7" t="s">
        <v>79</v>
      </c>
      <c r="C77" s="8">
        <v>37600</v>
      </c>
      <c r="D77" s="8">
        <v>0</v>
      </c>
      <c r="E77" s="8">
        <f t="shared" si="11"/>
        <v>17296</v>
      </c>
      <c r="F77" s="8">
        <v>0</v>
      </c>
      <c r="G77" s="8">
        <f t="shared" si="14"/>
        <v>5256</v>
      </c>
      <c r="H77" s="8">
        <v>0</v>
      </c>
      <c r="I77" s="8">
        <v>0</v>
      </c>
      <c r="J77" s="8">
        <v>0</v>
      </c>
      <c r="K77" s="9">
        <f t="shared" si="12"/>
        <v>60152</v>
      </c>
    </row>
    <row r="78" spans="1:11" x14ac:dyDescent="0.25">
      <c r="A78" s="6">
        <v>76</v>
      </c>
      <c r="B78" s="13" t="s">
        <v>80</v>
      </c>
      <c r="C78" s="11">
        <v>32900</v>
      </c>
      <c r="D78" s="8">
        <v>0</v>
      </c>
      <c r="E78" s="8">
        <f t="shared" si="11"/>
        <v>15134</v>
      </c>
      <c r="F78" s="11">
        <v>0</v>
      </c>
      <c r="G78" s="8">
        <f t="shared" si="14"/>
        <v>5256</v>
      </c>
      <c r="H78" s="11">
        <v>0</v>
      </c>
      <c r="I78" s="8">
        <v>0</v>
      </c>
      <c r="J78" s="8">
        <v>0</v>
      </c>
      <c r="K78" s="12">
        <f t="shared" si="12"/>
        <v>53290</v>
      </c>
    </row>
    <row r="79" spans="1:11" x14ac:dyDescent="0.25">
      <c r="A79" s="6">
        <v>77</v>
      </c>
      <c r="B79" s="7" t="s">
        <v>81</v>
      </c>
      <c r="C79" s="8">
        <v>34900</v>
      </c>
      <c r="D79" s="8">
        <v>0</v>
      </c>
      <c r="E79" s="8">
        <f t="shared" si="11"/>
        <v>16054</v>
      </c>
      <c r="F79" s="8">
        <v>0</v>
      </c>
      <c r="G79" s="8">
        <f t="shared" si="14"/>
        <v>5256</v>
      </c>
      <c r="H79" s="8">
        <v>0</v>
      </c>
      <c r="I79" s="8">
        <f t="shared" si="15"/>
        <v>9423</v>
      </c>
      <c r="J79" s="8">
        <v>0</v>
      </c>
      <c r="K79" s="9">
        <f t="shared" si="12"/>
        <v>65633</v>
      </c>
    </row>
    <row r="80" spans="1:11" x14ac:dyDescent="0.25">
      <c r="A80" s="6">
        <v>78</v>
      </c>
      <c r="B80" s="7" t="s">
        <v>82</v>
      </c>
      <c r="C80" s="8">
        <v>35000</v>
      </c>
      <c r="D80" s="8">
        <v>0</v>
      </c>
      <c r="E80" s="8">
        <f t="shared" si="11"/>
        <v>16100</v>
      </c>
      <c r="F80" s="8">
        <v>0</v>
      </c>
      <c r="G80" s="8">
        <f t="shared" si="14"/>
        <v>5256</v>
      </c>
      <c r="H80" s="8">
        <v>0</v>
      </c>
      <c r="I80" s="8">
        <v>0</v>
      </c>
      <c r="J80" s="8">
        <v>0</v>
      </c>
      <c r="K80" s="9">
        <f t="shared" si="12"/>
        <v>56356</v>
      </c>
    </row>
    <row r="81" spans="1:11" x14ac:dyDescent="0.25">
      <c r="A81" s="6">
        <v>79</v>
      </c>
      <c r="B81" s="7" t="s">
        <v>83</v>
      </c>
      <c r="C81" s="8">
        <v>23100</v>
      </c>
      <c r="D81" s="8">
        <v>0</v>
      </c>
      <c r="E81" s="8">
        <f t="shared" si="11"/>
        <v>10626</v>
      </c>
      <c r="F81" s="8">
        <v>0</v>
      </c>
      <c r="G81" s="8">
        <f t="shared" si="14"/>
        <v>5256</v>
      </c>
      <c r="H81" s="8">
        <v>0</v>
      </c>
      <c r="I81" s="8">
        <f>ROUND(C81*27%,0)</f>
        <v>6237</v>
      </c>
      <c r="J81" s="8">
        <v>0</v>
      </c>
      <c r="K81" s="9">
        <f t="shared" si="12"/>
        <v>45219</v>
      </c>
    </row>
    <row r="82" spans="1:11" x14ac:dyDescent="0.25">
      <c r="A82" s="6">
        <v>80</v>
      </c>
      <c r="B82" s="7" t="s">
        <v>84</v>
      </c>
      <c r="C82" s="8">
        <v>33000</v>
      </c>
      <c r="D82" s="8">
        <v>0</v>
      </c>
      <c r="E82" s="8">
        <f t="shared" si="11"/>
        <v>15180</v>
      </c>
      <c r="F82" s="8">
        <v>0</v>
      </c>
      <c r="G82" s="8">
        <f t="shared" si="14"/>
        <v>5256</v>
      </c>
      <c r="H82" s="8">
        <v>0</v>
      </c>
      <c r="I82" s="8">
        <f t="shared" ref="I82:I84" si="16">ROUND(C82*27%,0)</f>
        <v>8910</v>
      </c>
      <c r="J82" s="8">
        <v>0</v>
      </c>
      <c r="K82" s="9">
        <f t="shared" si="12"/>
        <v>62346</v>
      </c>
    </row>
    <row r="83" spans="1:11" x14ac:dyDescent="0.25">
      <c r="A83" s="6">
        <v>81</v>
      </c>
      <c r="B83" s="7" t="s">
        <v>92</v>
      </c>
      <c r="C83" s="8">
        <v>8129</v>
      </c>
      <c r="D83" s="8">
        <v>0</v>
      </c>
      <c r="E83" s="8">
        <f t="shared" si="11"/>
        <v>3739</v>
      </c>
      <c r="F83" s="8">
        <v>0</v>
      </c>
      <c r="G83" s="8">
        <f>ROUND(610*46%+610,0)</f>
        <v>891</v>
      </c>
      <c r="H83" s="8">
        <v>0</v>
      </c>
      <c r="I83" s="8">
        <f t="shared" si="16"/>
        <v>2195</v>
      </c>
      <c r="J83" s="8">
        <v>0</v>
      </c>
      <c r="K83" s="9">
        <f t="shared" ref="K83:K84" si="17">SUM(C83:J83)</f>
        <v>14954</v>
      </c>
    </row>
    <row r="84" spans="1:11" x14ac:dyDescent="0.25">
      <c r="A84" s="6">
        <v>82</v>
      </c>
      <c r="B84" s="7" t="s">
        <v>93</v>
      </c>
      <c r="C84" s="8">
        <v>8129</v>
      </c>
      <c r="D84" s="8">
        <v>0</v>
      </c>
      <c r="E84" s="8">
        <f t="shared" si="11"/>
        <v>3739</v>
      </c>
      <c r="F84" s="8">
        <v>0</v>
      </c>
      <c r="G84" s="8">
        <f>ROUND(610*46%+610,0)</f>
        <v>891</v>
      </c>
      <c r="H84" s="8">
        <v>0</v>
      </c>
      <c r="I84" s="8">
        <f t="shared" si="16"/>
        <v>2195</v>
      </c>
      <c r="J84" s="8">
        <v>0</v>
      </c>
      <c r="K84" s="9">
        <f t="shared" si="17"/>
        <v>14954</v>
      </c>
    </row>
  </sheetData>
  <mergeCells count="1">
    <mergeCell ref="A1:K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Arun kumar</cp:lastModifiedBy>
  <cp:lastPrinted>2024-05-28T06:24:56Z</cp:lastPrinted>
  <dcterms:created xsi:type="dcterms:W3CDTF">2015-06-05T18:17:20Z</dcterms:created>
  <dcterms:modified xsi:type="dcterms:W3CDTF">2024-05-28T06:25:32Z</dcterms:modified>
</cp:coreProperties>
</file>